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filterPrivacy="1"/>
  <bookViews>
    <workbookView xWindow="0" yWindow="0" windowWidth="28800" windowHeight="12120"/>
  </bookViews>
  <sheets>
    <sheet name="Sheet1" sheetId="1" r:id="rId1"/>
  </sheets>
  <definedNames>
    <definedName name="割引率">Sheet1!$F$2</definedName>
    <definedName name="送料">Sheet1!$H$2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0" i="1" s="1"/>
  <c r="F10" i="1" s="1"/>
  <c r="C11" i="1"/>
  <c r="E11" i="1" s="1"/>
  <c r="F11" i="1" s="1"/>
  <c r="C12" i="1"/>
  <c r="E12" i="1" s="1"/>
  <c r="F12" i="1" s="1"/>
  <c r="C13" i="1"/>
  <c r="E13" i="1" s="1"/>
  <c r="F13" i="1" s="1"/>
  <c r="C14" i="1"/>
  <c r="E14" i="1" s="1"/>
  <c r="F14" i="1" s="1"/>
  <c r="C15" i="1"/>
  <c r="E15" i="1" s="1"/>
  <c r="F15" i="1" s="1"/>
  <c r="C16" i="1"/>
  <c r="E16" i="1" s="1"/>
  <c r="F16" i="1" s="1"/>
  <c r="C17" i="1"/>
  <c r="E17" i="1" s="1"/>
  <c r="F17" i="1" s="1"/>
  <c r="C18" i="1"/>
  <c r="E18" i="1" s="1"/>
  <c r="F18" i="1" s="1"/>
  <c r="C19" i="1"/>
  <c r="E19" i="1" s="1"/>
  <c r="F19" i="1" s="1"/>
  <c r="C20" i="1"/>
  <c r="E20" i="1" s="1"/>
  <c r="F20" i="1" s="1"/>
  <c r="C9" i="1"/>
  <c r="E9" i="1" s="1"/>
  <c r="F9" i="1" s="1"/>
  <c r="G19" i="1" l="1"/>
  <c r="H19" i="1" s="1"/>
  <c r="G9" i="1"/>
  <c r="H9" i="1" s="1"/>
  <c r="G17" i="1"/>
  <c r="H17" i="1" s="1"/>
  <c r="G13" i="1"/>
  <c r="H13" i="1" s="1"/>
  <c r="G15" i="1"/>
  <c r="H15" i="1" s="1"/>
  <c r="G20" i="1"/>
  <c r="H20" i="1" s="1"/>
  <c r="G16" i="1"/>
  <c r="H16" i="1" s="1"/>
  <c r="G12" i="1"/>
  <c r="H12" i="1" s="1"/>
  <c r="G11" i="1"/>
  <c r="H11" i="1" s="1"/>
  <c r="G18" i="1"/>
  <c r="H18" i="1" s="1"/>
  <c r="G14" i="1"/>
  <c r="H14" i="1" s="1"/>
  <c r="G10" i="1"/>
  <c r="H10" i="1" s="1"/>
</calcChain>
</file>

<file path=xl/sharedStrings.xml><?xml version="1.0" encoding="utf-8"?>
<sst xmlns="http://schemas.openxmlformats.org/spreadsheetml/2006/main" count="17" uniqueCount="15">
  <si>
    <t>講演コード</t>
    <rPh sb="0" eb="2">
      <t>コウエン</t>
    </rPh>
    <phoneticPr fontId="2"/>
  </si>
  <si>
    <t>開催地</t>
    <rPh sb="0" eb="3">
      <t>カイサイチ</t>
    </rPh>
    <phoneticPr fontId="2"/>
  </si>
  <si>
    <t>チケット金額</t>
    <rPh sb="4" eb="6">
      <t>キンガク</t>
    </rPh>
    <phoneticPr fontId="2"/>
  </si>
  <si>
    <t>定員</t>
    <rPh sb="0" eb="2">
      <t>テイイン</t>
    </rPh>
    <phoneticPr fontId="2"/>
  </si>
  <si>
    <t>札幌</t>
    <rPh sb="0" eb="2">
      <t>サッポロ</t>
    </rPh>
    <phoneticPr fontId="2"/>
  </si>
  <si>
    <t>横浜</t>
    <rPh sb="0" eb="2">
      <t>ヨコハマ</t>
    </rPh>
    <phoneticPr fontId="2"/>
  </si>
  <si>
    <t>仙台</t>
    <rPh sb="0" eb="2">
      <t>センダイ</t>
    </rPh>
    <phoneticPr fontId="2"/>
  </si>
  <si>
    <t>割引率</t>
    <rPh sb="0" eb="3">
      <t>ワリビキリツ</t>
    </rPh>
    <phoneticPr fontId="2"/>
  </si>
  <si>
    <t>送料</t>
    <rPh sb="0" eb="2">
      <t>ソウリョウ</t>
    </rPh>
    <phoneticPr fontId="2"/>
  </si>
  <si>
    <t>取引コード</t>
    <rPh sb="0" eb="2">
      <t>トリヒキ</t>
    </rPh>
    <phoneticPr fontId="2"/>
  </si>
  <si>
    <t>チケット単価</t>
    <rPh sb="4" eb="6">
      <t>タンカ</t>
    </rPh>
    <phoneticPr fontId="2"/>
  </si>
  <si>
    <t>数量</t>
    <rPh sb="0" eb="2">
      <t>スウリョウ</t>
    </rPh>
    <phoneticPr fontId="2"/>
  </si>
  <si>
    <t>割引金額</t>
    <rPh sb="0" eb="2">
      <t>ワリビキ</t>
    </rPh>
    <rPh sb="2" eb="4">
      <t>キンガク</t>
    </rPh>
    <phoneticPr fontId="2"/>
  </si>
  <si>
    <t>割引後金額</t>
    <rPh sb="0" eb="2">
      <t>ワリビキ</t>
    </rPh>
    <rPh sb="2" eb="3">
      <t>ゴ</t>
    </rPh>
    <rPh sb="3" eb="5">
      <t>キンガク</t>
    </rPh>
    <phoneticPr fontId="2"/>
  </si>
  <si>
    <t>送料込み金額</t>
    <rPh sb="0" eb="2">
      <t>ソウリョウ</t>
    </rPh>
    <rPh sb="2" eb="3">
      <t>コ</t>
    </rPh>
    <rPh sb="4" eb="6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</si>
</sst>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1"/>
      <color theme="0"/>
      <name val="メイリオ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9" fontId="0" fillId="3" borderId="0" xfId="2" applyFont="1" applyFill="1">
      <alignment vertical="center"/>
    </xf>
    <xf numFmtId="0" fontId="0" fillId="3" borderId="0" xfId="0" applyFill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テーブル講演一覧" displayName="テーブル講演一覧" ref="A1:D4" totalsRowShown="0" headerRowDxfId="1">
  <autoFilter ref="A1:D4"/>
  <tableColumns count="4">
    <tableColumn id="1" name="講演コード"/>
    <tableColumn id="2" name="開催地"/>
    <tableColumn id="3" name="チケット単価" dataDxfId="0" dataCellStyle="桁区切り"/>
    <tableColumn id="4" name="定員"/>
  </tableColumns>
  <tableStyleInfo name="TableStyleMedium1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視差">
  <a:themeElements>
    <a:clrScheme name="視差">
      <a:dk1>
        <a:sysClr val="windowText" lastClr="000000"/>
      </a:dk1>
      <a:lt1>
        <a:sysClr val="window" lastClr="FFFFFF"/>
      </a:lt1>
      <a:dk2>
        <a:srgbClr val="212121"/>
      </a:dk2>
      <a:lt2>
        <a:srgbClr val="CDD0D1"/>
      </a:lt2>
      <a:accent1>
        <a:srgbClr val="30ACEC"/>
      </a:accent1>
      <a:accent2>
        <a:srgbClr val="80C34F"/>
      </a:accent2>
      <a:accent3>
        <a:srgbClr val="E29D3E"/>
      </a:accent3>
      <a:accent4>
        <a:srgbClr val="D64A3B"/>
      </a:accent4>
      <a:accent5>
        <a:srgbClr val="D64787"/>
      </a:accent5>
      <a:accent6>
        <a:srgbClr val="A666E1"/>
      </a:accent6>
      <a:hlink>
        <a:srgbClr val="3085ED"/>
      </a:hlink>
      <a:folHlink>
        <a:srgbClr val="82B6F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視差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04000"/>
              </a:schemeClr>
            </a:gs>
            <a:gs pos="100000">
              <a:schemeClr val="phClr">
                <a:tint val="8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2000"/>
              </a:schemeClr>
            </a:gs>
            <a:gs pos="100000">
              <a:schemeClr val="phClr">
                <a:shade val="88000"/>
                <a:lumMod val="94000"/>
              </a:schemeClr>
            </a:gs>
          </a:gsLst>
          <a:path path="circle">
            <a:fillToRect l="50000" t="100000" r="100000" b="50000"/>
          </a:path>
        </a:gradFill>
      </a:fillStyleLst>
      <a:lnStyleLst>
        <a:ln w="9525" cap="rnd" cmpd="sng" algn="ctr">
          <a:solidFill>
            <a:schemeClr val="phClr">
              <a:tint val="6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reflection blurRad="12700" stA="26000" endPos="32000" dist="12700" dir="5400000" sy="-100000" rotWithShape="0"/>
          </a:effectLst>
        </a:effectStyle>
        <a:effectStyle>
          <a:effectLst>
            <a:outerShdw blurRad="38100" dist="25400" dir="5400000" rotWithShape="0">
              <a:srgbClr val="000000">
                <a:alpha val="6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254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76000"/>
                <a:satMod val="180000"/>
              </a:schemeClr>
              <a:schemeClr val="phClr">
                <a:tint val="80000"/>
                <a:satMod val="120000"/>
                <a:lumMod val="18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allax" id="{3388167B-A2EB-4685-9635-1831D9AEF8C4}" vid="{4F7A876A-7598-49CA-AFC8-8EDA2551E4A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I1" sqref="I1"/>
    </sheetView>
  </sheetViews>
  <sheetFormatPr defaultRowHeight="18.75" x14ac:dyDescent="0.45"/>
  <cols>
    <col min="1" max="2" width="11.44140625" customWidth="1"/>
    <col min="3" max="3" width="13.44140625" bestFit="1" customWidth="1"/>
    <col min="5" max="8" width="13.44140625" customWidth="1"/>
  </cols>
  <sheetData>
    <row r="1" spans="1:8" x14ac:dyDescent="0.45">
      <c r="A1" s="5" t="s">
        <v>0</v>
      </c>
      <c r="B1" s="5" t="s">
        <v>1</v>
      </c>
      <c r="C1" s="5" t="s">
        <v>10</v>
      </c>
      <c r="D1" s="5" t="s">
        <v>3</v>
      </c>
      <c r="F1" s="1" t="s">
        <v>7</v>
      </c>
      <c r="H1" s="1" t="s">
        <v>8</v>
      </c>
    </row>
    <row r="2" spans="1:8" x14ac:dyDescent="0.45">
      <c r="A2">
        <v>20250101</v>
      </c>
      <c r="B2" t="s">
        <v>4</v>
      </c>
      <c r="C2" s="4">
        <v>5400</v>
      </c>
      <c r="D2">
        <v>120</v>
      </c>
      <c r="F2" s="2">
        <v>0.1</v>
      </c>
      <c r="H2" s="3">
        <v>392</v>
      </c>
    </row>
    <row r="3" spans="1:8" x14ac:dyDescent="0.45">
      <c r="A3">
        <v>20250102</v>
      </c>
      <c r="B3" t="s">
        <v>5</v>
      </c>
      <c r="C3" s="4">
        <v>5940</v>
      </c>
      <c r="D3">
        <v>360</v>
      </c>
    </row>
    <row r="4" spans="1:8" x14ac:dyDescent="0.45">
      <c r="A4">
        <v>20250301</v>
      </c>
      <c r="B4" t="s">
        <v>6</v>
      </c>
      <c r="C4" s="4">
        <v>4860</v>
      </c>
      <c r="D4">
        <v>100</v>
      </c>
    </row>
    <row r="8" spans="1:8" x14ac:dyDescent="0.45">
      <c r="A8" s="5" t="s">
        <v>9</v>
      </c>
      <c r="B8" s="5" t="s">
        <v>0</v>
      </c>
      <c r="C8" s="5" t="s">
        <v>10</v>
      </c>
      <c r="D8" s="5" t="s">
        <v>11</v>
      </c>
      <c r="E8" s="5" t="s">
        <v>2</v>
      </c>
      <c r="F8" s="5" t="s">
        <v>12</v>
      </c>
      <c r="G8" s="5" t="s">
        <v>13</v>
      </c>
      <c r="H8" s="5" t="s">
        <v>14</v>
      </c>
    </row>
    <row r="9" spans="1:8" x14ac:dyDescent="0.45">
      <c r="A9">
        <v>1000001</v>
      </c>
      <c r="B9">
        <v>20250102</v>
      </c>
      <c r="C9" s="4">
        <f>VLOOKUP(B9,Sheet1!$A$2:$D$4,3,FALSE)</f>
        <v>5940</v>
      </c>
      <c r="D9">
        <v>3</v>
      </c>
      <c r="E9" s="4">
        <f>C9*D9</f>
        <v>17820</v>
      </c>
      <c r="F9" s="4">
        <f t="shared" ref="F9:F20" si="0">E9*割引率</f>
        <v>1782</v>
      </c>
      <c r="G9" s="4">
        <f>E9-F9</f>
        <v>16038</v>
      </c>
      <c r="H9" s="4">
        <f t="shared" ref="H9:H20" si="1">G9+送料</f>
        <v>16430</v>
      </c>
    </row>
    <row r="10" spans="1:8" x14ac:dyDescent="0.45">
      <c r="A10">
        <v>1000002</v>
      </c>
      <c r="B10">
        <v>20250101</v>
      </c>
      <c r="C10" s="4">
        <f>VLOOKUP(B10,Sheet1!$A$2:$D$4,3,FALSE)</f>
        <v>5400</v>
      </c>
      <c r="D10">
        <v>1</v>
      </c>
      <c r="E10" s="4">
        <f t="shared" ref="E10:E20" si="2">C10*D10</f>
        <v>5400</v>
      </c>
      <c r="F10" s="4">
        <f t="shared" si="0"/>
        <v>540</v>
      </c>
      <c r="G10" s="4">
        <f t="shared" ref="G10:G20" si="3">E10-F10</f>
        <v>4860</v>
      </c>
      <c r="H10" s="4">
        <f t="shared" si="1"/>
        <v>5252</v>
      </c>
    </row>
    <row r="11" spans="1:8" x14ac:dyDescent="0.45">
      <c r="A11">
        <v>1000003</v>
      </c>
      <c r="B11">
        <v>20250101</v>
      </c>
      <c r="C11" s="4">
        <f>VLOOKUP(B11,Sheet1!$A$2:$D$4,3,FALSE)</f>
        <v>5400</v>
      </c>
      <c r="D11">
        <v>2</v>
      </c>
      <c r="E11" s="4">
        <f t="shared" si="2"/>
        <v>10800</v>
      </c>
      <c r="F11" s="4">
        <f t="shared" si="0"/>
        <v>1080</v>
      </c>
      <c r="G11" s="4">
        <f t="shared" si="3"/>
        <v>9720</v>
      </c>
      <c r="H11" s="4">
        <f t="shared" si="1"/>
        <v>10112</v>
      </c>
    </row>
    <row r="12" spans="1:8" x14ac:dyDescent="0.45">
      <c r="A12">
        <v>1000004</v>
      </c>
      <c r="B12">
        <v>20250102</v>
      </c>
      <c r="C12" s="4">
        <f>VLOOKUP(B12,Sheet1!$A$2:$D$4,3,FALSE)</f>
        <v>5940</v>
      </c>
      <c r="D12">
        <v>2</v>
      </c>
      <c r="E12" s="4">
        <f t="shared" si="2"/>
        <v>11880</v>
      </c>
      <c r="F12" s="4">
        <f t="shared" si="0"/>
        <v>1188</v>
      </c>
      <c r="G12" s="4">
        <f t="shared" si="3"/>
        <v>10692</v>
      </c>
      <c r="H12" s="4">
        <f t="shared" si="1"/>
        <v>11084</v>
      </c>
    </row>
    <row r="13" spans="1:8" x14ac:dyDescent="0.45">
      <c r="A13">
        <v>1000005</v>
      </c>
      <c r="B13">
        <v>20250301</v>
      </c>
      <c r="C13" s="4">
        <f>VLOOKUP(B13,Sheet1!$A$2:$D$4,3,FALSE)</f>
        <v>4860</v>
      </c>
      <c r="D13">
        <v>4</v>
      </c>
      <c r="E13" s="4">
        <f t="shared" si="2"/>
        <v>19440</v>
      </c>
      <c r="F13" s="4">
        <f t="shared" si="0"/>
        <v>1944</v>
      </c>
      <c r="G13" s="4">
        <f t="shared" si="3"/>
        <v>17496</v>
      </c>
      <c r="H13" s="4">
        <f t="shared" si="1"/>
        <v>17888</v>
      </c>
    </row>
    <row r="14" spans="1:8" x14ac:dyDescent="0.45">
      <c r="A14">
        <v>1000006</v>
      </c>
      <c r="B14">
        <v>20250101</v>
      </c>
      <c r="C14" s="4">
        <f>VLOOKUP(B14,Sheet1!$A$2:$D$4,3,FALSE)</f>
        <v>5400</v>
      </c>
      <c r="D14">
        <v>2</v>
      </c>
      <c r="E14" s="4">
        <f t="shared" si="2"/>
        <v>10800</v>
      </c>
      <c r="F14" s="4">
        <f t="shared" si="0"/>
        <v>1080</v>
      </c>
      <c r="G14" s="4">
        <f t="shared" si="3"/>
        <v>9720</v>
      </c>
      <c r="H14" s="4">
        <f t="shared" si="1"/>
        <v>10112</v>
      </c>
    </row>
    <row r="15" spans="1:8" x14ac:dyDescent="0.45">
      <c r="A15">
        <v>1000007</v>
      </c>
      <c r="B15">
        <v>20250102</v>
      </c>
      <c r="C15" s="4">
        <f>VLOOKUP(B15,Sheet1!$A$2:$D$4,3,FALSE)</f>
        <v>5940</v>
      </c>
      <c r="D15">
        <v>5</v>
      </c>
      <c r="E15" s="4">
        <f t="shared" si="2"/>
        <v>29700</v>
      </c>
      <c r="F15" s="4">
        <f t="shared" si="0"/>
        <v>2970</v>
      </c>
      <c r="G15" s="4">
        <f t="shared" si="3"/>
        <v>26730</v>
      </c>
      <c r="H15" s="4">
        <f t="shared" si="1"/>
        <v>27122</v>
      </c>
    </row>
    <row r="16" spans="1:8" x14ac:dyDescent="0.45">
      <c r="A16">
        <v>1000008</v>
      </c>
      <c r="B16">
        <v>20250301</v>
      </c>
      <c r="C16" s="4">
        <f>VLOOKUP(B16,Sheet1!$A$2:$D$4,3,FALSE)</f>
        <v>4860</v>
      </c>
      <c r="D16">
        <v>2</v>
      </c>
      <c r="E16" s="4">
        <f t="shared" si="2"/>
        <v>9720</v>
      </c>
      <c r="F16" s="4">
        <f t="shared" si="0"/>
        <v>972</v>
      </c>
      <c r="G16" s="4">
        <f t="shared" si="3"/>
        <v>8748</v>
      </c>
      <c r="H16" s="4">
        <f t="shared" si="1"/>
        <v>9140</v>
      </c>
    </row>
    <row r="17" spans="1:8" x14ac:dyDescent="0.45">
      <c r="A17">
        <v>1000009</v>
      </c>
      <c r="B17">
        <v>20250102</v>
      </c>
      <c r="C17" s="4">
        <f>VLOOKUP(B17,Sheet1!$A$2:$D$4,3,FALSE)</f>
        <v>5940</v>
      </c>
      <c r="D17">
        <v>1</v>
      </c>
      <c r="E17" s="4">
        <f t="shared" si="2"/>
        <v>5940</v>
      </c>
      <c r="F17" s="4">
        <f t="shared" si="0"/>
        <v>594</v>
      </c>
      <c r="G17" s="4">
        <f t="shared" si="3"/>
        <v>5346</v>
      </c>
      <c r="H17" s="4">
        <f t="shared" si="1"/>
        <v>5738</v>
      </c>
    </row>
    <row r="18" spans="1:8" x14ac:dyDescent="0.45">
      <c r="A18">
        <v>1000010</v>
      </c>
      <c r="B18">
        <v>20250102</v>
      </c>
      <c r="C18" s="4">
        <f>VLOOKUP(B18,Sheet1!$A$2:$D$4,3,FALSE)</f>
        <v>5940</v>
      </c>
      <c r="D18">
        <v>1</v>
      </c>
      <c r="E18" s="4">
        <f t="shared" si="2"/>
        <v>5940</v>
      </c>
      <c r="F18" s="4">
        <f t="shared" si="0"/>
        <v>594</v>
      </c>
      <c r="G18" s="4">
        <f t="shared" si="3"/>
        <v>5346</v>
      </c>
      <c r="H18" s="4">
        <f t="shared" si="1"/>
        <v>5738</v>
      </c>
    </row>
    <row r="19" spans="1:8" x14ac:dyDescent="0.45">
      <c r="A19">
        <v>1000011</v>
      </c>
      <c r="B19">
        <v>20250301</v>
      </c>
      <c r="C19" s="4">
        <f>VLOOKUP(B19,Sheet1!$A$2:$D$4,3,FALSE)</f>
        <v>4860</v>
      </c>
      <c r="D19">
        <v>1</v>
      </c>
      <c r="E19" s="4">
        <f t="shared" si="2"/>
        <v>4860</v>
      </c>
      <c r="F19" s="4">
        <f t="shared" si="0"/>
        <v>486</v>
      </c>
      <c r="G19" s="4">
        <f t="shared" si="3"/>
        <v>4374</v>
      </c>
      <c r="H19" s="4">
        <f t="shared" si="1"/>
        <v>4766</v>
      </c>
    </row>
    <row r="20" spans="1:8" x14ac:dyDescent="0.45">
      <c r="A20">
        <v>1000012</v>
      </c>
      <c r="B20">
        <v>20250101</v>
      </c>
      <c r="C20" s="4">
        <f>VLOOKUP(B20,Sheet1!$A$2:$D$4,3,FALSE)</f>
        <v>5400</v>
      </c>
      <c r="D20">
        <v>3</v>
      </c>
      <c r="E20" s="4">
        <f t="shared" si="2"/>
        <v>16200</v>
      </c>
      <c r="F20" s="4">
        <f t="shared" si="0"/>
        <v>1620</v>
      </c>
      <c r="G20" s="4">
        <f t="shared" si="3"/>
        <v>14580</v>
      </c>
      <c r="H20" s="4">
        <f t="shared" si="1"/>
        <v>14972</v>
      </c>
    </row>
  </sheetData>
  <phoneticPr fontId="2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割引率</vt:lpstr>
      <vt:lpstr>送料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2017-05-15T23:13:15Z</dcterms:created>
  <dcterms:modified xsi:type="dcterms:W3CDTF">2017-05-15T23:13:19Z</dcterms:modified>
</cp:coreProperties>
</file>